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 Zysku" sheetId="1" state="visible" r:id="rId3"/>
    <sheet name="Podsumowanie" sheetId="2" state="visible" r:id="rId4"/>
    <sheet name="Instrukcj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<sst xmlns="http://schemas.openxmlformats.org/spreadsheetml/2006/main" count="83" uniqueCount="67">
  <si>
    <t xml:space="preserve">DOCHODOWE RECEPTURY SAMOCHODOWE™ — Kalkulator Zysku</t>
  </si>
  <si>
    <t xml:space="preserve">Wypełnij żółte pola (koszt, cena, ilość). Pozostałe kolumny liczą się automatycznie. Wartości przykładowe — dostosuj do własnej produkcji.</t>
  </si>
  <si>
    <t xml:space="preserve">Lp.</t>
  </si>
  <si>
    <t xml:space="preserve">Produkt</t>
  </si>
  <si>
    <t xml:space="preserve">Pojemność</t>
  </si>
  <si>
    <t xml:space="preserve">Koszt produkcji
(zł/szt.)</t>
  </si>
  <si>
    <t xml:space="preserve">Cena sprzedaży
(zł/szt.)</t>
  </si>
  <si>
    <t xml:space="preserve">Zysk na sztuce
(zł)</t>
  </si>
  <si>
    <t xml:space="preserve">Marża
(%)</t>
  </si>
  <si>
    <t xml:space="preserve">Ilość / mies.
(szt.)</t>
  </si>
  <si>
    <t xml:space="preserve">Przychód / mies.
(zł)</t>
  </si>
  <si>
    <t xml:space="preserve">Koszt / mies.
(zł)</t>
  </si>
  <si>
    <t xml:space="preserve">Zysk / mies.
(zł)</t>
  </si>
  <si>
    <t xml:space="preserve">Czernidło do opon</t>
  </si>
  <si>
    <t xml:space="preserve">500 ml</t>
  </si>
  <si>
    <t xml:space="preserve">Szampon samochodowy</t>
  </si>
  <si>
    <t xml:space="preserve">1 L</t>
  </si>
  <si>
    <t xml:space="preserve">Odtłuszczacz</t>
  </si>
  <si>
    <t xml:space="preserve">Środek do czyszczenia bagażnika</t>
  </si>
  <si>
    <t xml:space="preserve">Koncentrat uniwersalny (APC)</t>
  </si>
  <si>
    <t xml:space="preserve">Wosk w płynie</t>
  </si>
  <si>
    <t xml:space="preserve">Odnawiacz do plastików</t>
  </si>
  <si>
    <t xml:space="preserve">Płyn do szyb</t>
  </si>
  <si>
    <t xml:space="preserve">Zapach samochodowy</t>
  </si>
  <si>
    <t xml:space="preserve">100 ml</t>
  </si>
  <si>
    <t xml:space="preserve">Silikon w płynie</t>
  </si>
  <si>
    <t xml:space="preserve">Detergent samochodowy</t>
  </si>
  <si>
    <t xml:space="preserve">Środek do felg</t>
  </si>
  <si>
    <t xml:space="preserve">Impregnat do tkanin</t>
  </si>
  <si>
    <t xml:space="preserve">Krystalizator lakieru</t>
  </si>
  <si>
    <t xml:space="preserve">Odplamiacz</t>
  </si>
  <si>
    <t xml:space="preserve">Pasta do polerowania metali</t>
  </si>
  <si>
    <t xml:space="preserve">250 ml</t>
  </si>
  <si>
    <t xml:space="preserve">Mycie na sucho</t>
  </si>
  <si>
    <t xml:space="preserve">Uniwersalny środek czyszczący</t>
  </si>
  <si>
    <t xml:space="preserve">Odnawiacz do skóry</t>
  </si>
  <si>
    <t xml:space="preserve">Nawilżacz do skóry</t>
  </si>
  <si>
    <t xml:space="preserve">RAZEM / MIESIĄC</t>
  </si>
  <si>
    <t xml:space="preserve">PODSUMOWANIE ZYSKÓW</t>
  </si>
  <si>
    <t xml:space="preserve">Przychód miesięczny</t>
  </si>
  <si>
    <t xml:space="preserve">Koszt produkcji miesięczny</t>
  </si>
  <si>
    <t xml:space="preserve">ZYSK MIESIĘCZNY</t>
  </si>
  <si>
    <t xml:space="preserve">Średnia marża</t>
  </si>
  <si>
    <t xml:space="preserve">Łączna liczba sztuk / mies.</t>
  </si>
  <si>
    <t xml:space="preserve">Średni zysk na sztuce</t>
  </si>
  <si>
    <t xml:space="preserve">ZYSK ROCZNY (x12)</t>
  </si>
  <si>
    <t xml:space="preserve">Zwrot inwestycji</t>
  </si>
  <si>
    <t xml:space="preserve">Koszt kursu</t>
  </si>
  <si>
    <t xml:space="preserve">Zysk po odjęciu kosztu kursu (1. mies.)</t>
  </si>
  <si>
    <t xml:space="preserve">Ile sztuk pokrywa koszt kursu</t>
  </si>
  <si>
    <t xml:space="preserve">Dane pochodzą z arkusza „Kalkulator Zysku”. Zmień wartości w żółtych polach, a podsumowanie zaktualizuje się automatycznie.</t>
  </si>
  <si>
    <t xml:space="preserve">JAK KORZYSTAĆ Z ARKUSZA</t>
  </si>
  <si>
    <t xml:space="preserve">1. Uzupełnij żółte pola</t>
  </si>
  <si>
    <t xml:space="preserve">W arkuszu „Kalkulator Zysku” edytuj tylko trzy kolumny oznaczone na żółto:</t>
  </si>
  <si>
    <t xml:space="preserve">   • Koszt produkcji (zł/szt.) — ile kosztują Cię surowce na jedną sztukę</t>
  </si>
  <si>
    <t xml:space="preserve">   • Cena sprzedaży (zł/szt.) — za ile sprzedajesz gotowy produkt</t>
  </si>
  <si>
    <t xml:space="preserve">   • Ilość / mies. (szt.) — ile sztuk planujesz sprzedać w miesiącu</t>
  </si>
  <si>
    <t xml:space="preserve">2. Kolumny liczone automatycznie</t>
  </si>
  <si>
    <t xml:space="preserve">Zysk na sztuce, marża, przychód, koszt i zysk miesięczny wyliczają się same.</t>
  </si>
  <si>
    <t xml:space="preserve">Nie wpisuj tam wartości ręcznie — nadpiszesz formuły.</t>
  </si>
  <si>
    <t xml:space="preserve">3. Sprawdź podsumowanie</t>
  </si>
  <si>
    <t xml:space="preserve">Zakładka „Podsumowanie” pokazuje łączny zysk miesięczny i roczny oraz zwrot inwestycji.</t>
  </si>
  <si>
    <t xml:space="preserve">4. Kolory</t>
  </si>
  <si>
    <t xml:space="preserve">   • Żółte pola = tu wpisujesz dane</t>
  </si>
  <si>
    <t xml:space="preserve">   • Niebieski tekst = wartości wpisywane ręcznie</t>
  </si>
  <si>
    <t xml:space="preserve">   • Czarny tekst = wyniki formuł</t>
  </si>
  <si>
    <t xml:space="preserve">Wartości w arkuszu są przykładowe. Zastąp je własnymi liczbami z produkcji.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</si>
</sst>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zł&quot;"/>
    <numFmt numFmtId="166" formatCode="0.0%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A4F4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777777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0A4F4F"/>
      <name val="Arial"/>
      <family val="0"/>
      <charset val="1"/>
    </font>
    <font>
      <i val="true"/>
      <sz val="11"/>
      <color rgb="FFE85C4A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6E6E"/>
        <bgColor rgb="FF008080"/>
      </patternFill>
    </fill>
    <fill>
      <patternFill patternType="solid">
        <fgColor rgb="FF0A4F4F"/>
        <bgColor rgb="FF0F6E6E"/>
      </patternFill>
    </fill>
    <fill>
      <patternFill patternType="solid">
        <fgColor rgb="FFF2F2F2"/>
        <bgColor rgb="FFE8F3F3"/>
      </patternFill>
    </fill>
    <fill>
      <patternFill patternType="solid">
        <fgColor rgb="FFFFF6CC"/>
        <bgColor rgb="FFF2F2F2"/>
      </patternFill>
    </fill>
    <fill>
      <patternFill patternType="solid">
        <fgColor rgb="FFE85C4A"/>
        <bgColor rgb="FFFF8080"/>
      </patternFill>
    </fill>
    <fill>
      <patternFill patternType="solid">
        <fgColor rgb="FFE8F3F3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E6E"/>
      <rgbColor rgb="FFBFBFBF"/>
      <rgbColor rgb="FF777777"/>
      <rgbColor rgb="FF9999FF"/>
      <rgbColor rgb="FF993366"/>
      <rgbColor rgb="FFFFF6CC"/>
      <rgbColor rgb="FFE8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C4A"/>
      <rgbColor rgb="FF555555"/>
      <rgbColor rgb="FF969696"/>
      <rgbColor rgb="FF0A4F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1"/>
    <col collapsed="false" customWidth="true" hidden="false" outlineLevel="0" max="6" min="4" style="0" width="13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1" min="10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39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customFormat="false" ht="15" hidden="false" customHeight="false" outlineLevel="0" collapsed="false">
      <c r="A4" s="4" t="n">
        <v>1</v>
      </c>
      <c r="B4" s="5" t="s">
        <v>13</v>
      </c>
      <c r="C4" s="4" t="s">
        <v>14</v>
      </c>
      <c r="D4" s="6" t="n">
        <v>3</v>
      </c>
      <c r="E4" s="6" t="n">
        <v>18</v>
      </c>
      <c r="F4" s="7" t="n">
        <f aca="false">E4-D4</f>
        <v>15</v>
      </c>
      <c r="G4" s="8" t="n">
        <f aca="false">IFERROR(F4/E4,0)</f>
        <v>0.833333333333333</v>
      </c>
      <c r="H4" s="9" t="n">
        <v>20</v>
      </c>
      <c r="I4" s="7" t="n">
        <f aca="false">E4*H4</f>
        <v>360</v>
      </c>
      <c r="J4" s="7" t="n">
        <f aca="false">D4*H4</f>
        <v>60</v>
      </c>
      <c r="K4" s="10" t="n">
        <f aca="false">F4*H4</f>
        <v>300</v>
      </c>
    </row>
    <row r="5" customFormat="false" ht="15" hidden="false" customHeight="false" outlineLevel="0" collapsed="false">
      <c r="A5" s="11" t="n">
        <v>2</v>
      </c>
      <c r="B5" s="12" t="s">
        <v>15</v>
      </c>
      <c r="C5" s="11" t="s">
        <v>16</v>
      </c>
      <c r="D5" s="6" t="n">
        <v>4</v>
      </c>
      <c r="E5" s="6" t="n">
        <v>20</v>
      </c>
      <c r="F5" s="13" t="n">
        <f aca="false">E5-D5</f>
        <v>16</v>
      </c>
      <c r="G5" s="14" t="n">
        <f aca="false">IFERROR(F5/E5,0)</f>
        <v>0.8</v>
      </c>
      <c r="H5" s="9" t="n">
        <v>25</v>
      </c>
      <c r="I5" s="13" t="n">
        <f aca="false">E5*H5</f>
        <v>500</v>
      </c>
      <c r="J5" s="13" t="n">
        <f aca="false">D5*H5</f>
        <v>100</v>
      </c>
      <c r="K5" s="15" t="n">
        <f aca="false">F5*H5</f>
        <v>400</v>
      </c>
    </row>
    <row r="6" customFormat="false" ht="15" hidden="false" customHeight="false" outlineLevel="0" collapsed="false">
      <c r="A6" s="4" t="n">
        <v>3</v>
      </c>
      <c r="B6" s="5" t="s">
        <v>17</v>
      </c>
      <c r="C6" s="4" t="s">
        <v>16</v>
      </c>
      <c r="D6" s="6" t="n">
        <v>3.5</v>
      </c>
      <c r="E6" s="6" t="n">
        <v>16</v>
      </c>
      <c r="F6" s="7" t="n">
        <f aca="false">E6-D6</f>
        <v>12.5</v>
      </c>
      <c r="G6" s="8" t="n">
        <f aca="false">IFERROR(F6/E6,0)</f>
        <v>0.78125</v>
      </c>
      <c r="H6" s="9" t="n">
        <v>15</v>
      </c>
      <c r="I6" s="7" t="n">
        <f aca="false">E6*H6</f>
        <v>240</v>
      </c>
      <c r="J6" s="7" t="n">
        <f aca="false">D6*H6</f>
        <v>52.5</v>
      </c>
      <c r="K6" s="10" t="n">
        <f aca="false">F6*H6</f>
        <v>187.5</v>
      </c>
    </row>
    <row r="7" customFormat="false" ht="15" hidden="false" customHeight="false" outlineLevel="0" collapsed="false">
      <c r="A7" s="11" t="n">
        <v>4</v>
      </c>
      <c r="B7" s="12" t="s">
        <v>18</v>
      </c>
      <c r="C7" s="11" t="s">
        <v>16</v>
      </c>
      <c r="D7" s="6" t="n">
        <v>3</v>
      </c>
      <c r="E7" s="6" t="n">
        <v>15</v>
      </c>
      <c r="F7" s="13" t="n">
        <f aca="false">E7-D7</f>
        <v>12</v>
      </c>
      <c r="G7" s="14" t="n">
        <f aca="false">IFERROR(F7/E7,0)</f>
        <v>0.8</v>
      </c>
      <c r="H7" s="9" t="n">
        <v>10</v>
      </c>
      <c r="I7" s="13" t="n">
        <f aca="false">E7*H7</f>
        <v>150</v>
      </c>
      <c r="J7" s="13" t="n">
        <f aca="false">D7*H7</f>
        <v>30</v>
      </c>
      <c r="K7" s="15" t="n">
        <f aca="false">F7*H7</f>
        <v>120</v>
      </c>
    </row>
    <row r="8" customFormat="false" ht="15" hidden="false" customHeight="false" outlineLevel="0" collapsed="false">
      <c r="A8" s="4" t="n">
        <v>5</v>
      </c>
      <c r="B8" s="5" t="s">
        <v>19</v>
      </c>
      <c r="C8" s="4" t="s">
        <v>16</v>
      </c>
      <c r="D8" s="6" t="n">
        <v>4</v>
      </c>
      <c r="E8" s="6" t="n">
        <v>22</v>
      </c>
      <c r="F8" s="7" t="n">
        <f aca="false">E8-D8</f>
        <v>18</v>
      </c>
      <c r="G8" s="8" t="n">
        <f aca="false">IFERROR(F8/E8,0)</f>
        <v>0.818181818181818</v>
      </c>
      <c r="H8" s="9" t="n">
        <v>18</v>
      </c>
      <c r="I8" s="7" t="n">
        <f aca="false">E8*H8</f>
        <v>396</v>
      </c>
      <c r="J8" s="7" t="n">
        <f aca="false">D8*H8</f>
        <v>72</v>
      </c>
      <c r="K8" s="10" t="n">
        <f aca="false">F8*H8</f>
        <v>324</v>
      </c>
    </row>
    <row r="9" customFormat="false" ht="15" hidden="false" customHeight="false" outlineLevel="0" collapsed="false">
      <c r="A9" s="11" t="n">
        <v>6</v>
      </c>
      <c r="B9" s="12" t="s">
        <v>20</v>
      </c>
      <c r="C9" s="11" t="s">
        <v>14</v>
      </c>
      <c r="D9" s="6" t="n">
        <v>5</v>
      </c>
      <c r="E9" s="6" t="n">
        <v>25</v>
      </c>
      <c r="F9" s="13" t="n">
        <f aca="false">E9-D9</f>
        <v>20</v>
      </c>
      <c r="G9" s="14" t="n">
        <f aca="false">IFERROR(F9/E9,0)</f>
        <v>0.8</v>
      </c>
      <c r="H9" s="9" t="n">
        <v>12</v>
      </c>
      <c r="I9" s="13" t="n">
        <f aca="false">E9*H9</f>
        <v>300</v>
      </c>
      <c r="J9" s="13" t="n">
        <f aca="false">D9*H9</f>
        <v>60</v>
      </c>
      <c r="K9" s="15" t="n">
        <f aca="false">F9*H9</f>
        <v>240</v>
      </c>
    </row>
    <row r="10" customFormat="false" ht="15" hidden="false" customHeight="false" outlineLevel="0" collapsed="false">
      <c r="A10" s="4" t="n">
        <v>7</v>
      </c>
      <c r="B10" s="5" t="s">
        <v>21</v>
      </c>
      <c r="C10" s="4" t="s">
        <v>14</v>
      </c>
      <c r="D10" s="6" t="n">
        <v>4</v>
      </c>
      <c r="E10" s="6" t="n">
        <v>20</v>
      </c>
      <c r="F10" s="7" t="n">
        <f aca="false">E10-D10</f>
        <v>16</v>
      </c>
      <c r="G10" s="8" t="n">
        <f aca="false">IFERROR(F10/E10,0)</f>
        <v>0.8</v>
      </c>
      <c r="H10" s="9" t="n">
        <v>15</v>
      </c>
      <c r="I10" s="7" t="n">
        <f aca="false">E10*H10</f>
        <v>300</v>
      </c>
      <c r="J10" s="7" t="n">
        <f aca="false">D10*H10</f>
        <v>60</v>
      </c>
      <c r="K10" s="10" t="n">
        <f aca="false">F10*H10</f>
        <v>240</v>
      </c>
    </row>
    <row r="11" customFormat="false" ht="15" hidden="false" customHeight="false" outlineLevel="0" collapsed="false">
      <c r="A11" s="11" t="n">
        <v>8</v>
      </c>
      <c r="B11" s="12" t="s">
        <v>22</v>
      </c>
      <c r="C11" s="11" t="s">
        <v>16</v>
      </c>
      <c r="D11" s="6" t="n">
        <v>2.5</v>
      </c>
      <c r="E11" s="6" t="n">
        <v>12</v>
      </c>
      <c r="F11" s="13" t="n">
        <f aca="false">E11-D11</f>
        <v>9.5</v>
      </c>
      <c r="G11" s="14" t="n">
        <f aca="false">IFERROR(F11/E11,0)</f>
        <v>0.791666666666667</v>
      </c>
      <c r="H11" s="9" t="n">
        <v>20</v>
      </c>
      <c r="I11" s="13" t="n">
        <f aca="false">E11*H11</f>
        <v>240</v>
      </c>
      <c r="J11" s="13" t="n">
        <f aca="false">D11*H11</f>
        <v>50</v>
      </c>
      <c r="K11" s="15" t="n">
        <f aca="false">F11*H11</f>
        <v>190</v>
      </c>
    </row>
    <row r="12" customFormat="false" ht="15" hidden="false" customHeight="false" outlineLevel="0" collapsed="false">
      <c r="A12" s="4" t="n">
        <v>9</v>
      </c>
      <c r="B12" s="5" t="s">
        <v>23</v>
      </c>
      <c r="C12" s="4" t="s">
        <v>24</v>
      </c>
      <c r="D12" s="6" t="n">
        <v>2</v>
      </c>
      <c r="E12" s="6" t="n">
        <v>15</v>
      </c>
      <c r="F12" s="7" t="n">
        <f aca="false">E12-D12</f>
        <v>13</v>
      </c>
      <c r="G12" s="8" t="n">
        <f aca="false">IFERROR(F12/E12,0)</f>
        <v>0.866666666666667</v>
      </c>
      <c r="H12" s="9" t="n">
        <v>30</v>
      </c>
      <c r="I12" s="7" t="n">
        <f aca="false">E12*H12</f>
        <v>450</v>
      </c>
      <c r="J12" s="7" t="n">
        <f aca="false">D12*H12</f>
        <v>60</v>
      </c>
      <c r="K12" s="10" t="n">
        <f aca="false">F12*H12</f>
        <v>390</v>
      </c>
    </row>
    <row r="13" customFormat="false" ht="15" hidden="false" customHeight="false" outlineLevel="0" collapsed="false">
      <c r="A13" s="11" t="n">
        <v>10</v>
      </c>
      <c r="B13" s="12" t="s">
        <v>25</v>
      </c>
      <c r="C13" s="11" t="s">
        <v>14</v>
      </c>
      <c r="D13" s="6" t="n">
        <v>4</v>
      </c>
      <c r="E13" s="6" t="n">
        <v>18</v>
      </c>
      <c r="F13" s="13" t="n">
        <f aca="false">E13-D13</f>
        <v>14</v>
      </c>
      <c r="G13" s="14" t="n">
        <f aca="false">IFERROR(F13/E13,0)</f>
        <v>0.777777777777778</v>
      </c>
      <c r="H13" s="9" t="n">
        <v>12</v>
      </c>
      <c r="I13" s="13" t="n">
        <f aca="false">E13*H13</f>
        <v>216</v>
      </c>
      <c r="J13" s="13" t="n">
        <f aca="false">D13*H13</f>
        <v>48</v>
      </c>
      <c r="K13" s="15" t="n">
        <f aca="false">F13*H13</f>
        <v>168</v>
      </c>
    </row>
    <row r="14" customFormat="false" ht="15" hidden="false" customHeight="false" outlineLevel="0" collapsed="false">
      <c r="A14" s="4" t="n">
        <v>11</v>
      </c>
      <c r="B14" s="5" t="s">
        <v>26</v>
      </c>
      <c r="C14" s="4" t="s">
        <v>16</v>
      </c>
      <c r="D14" s="6" t="n">
        <v>3.5</v>
      </c>
      <c r="E14" s="6" t="n">
        <v>17</v>
      </c>
      <c r="F14" s="7" t="n">
        <f aca="false">E14-D14</f>
        <v>13.5</v>
      </c>
      <c r="G14" s="8" t="n">
        <f aca="false">IFERROR(F14/E14,0)</f>
        <v>0.794117647058824</v>
      </c>
      <c r="H14" s="9" t="n">
        <v>15</v>
      </c>
      <c r="I14" s="7" t="n">
        <f aca="false">E14*H14</f>
        <v>255</v>
      </c>
      <c r="J14" s="7" t="n">
        <f aca="false">D14*H14</f>
        <v>52.5</v>
      </c>
      <c r="K14" s="10" t="n">
        <f aca="false">F14*H14</f>
        <v>202.5</v>
      </c>
    </row>
    <row r="15" customFormat="false" ht="15" hidden="false" customHeight="false" outlineLevel="0" collapsed="false">
      <c r="A15" s="11" t="n">
        <v>12</v>
      </c>
      <c r="B15" s="12" t="s">
        <v>27</v>
      </c>
      <c r="C15" s="11" t="s">
        <v>16</v>
      </c>
      <c r="D15" s="6" t="n">
        <v>4.5</v>
      </c>
      <c r="E15" s="6" t="n">
        <v>22</v>
      </c>
      <c r="F15" s="13" t="n">
        <f aca="false">E15-D15</f>
        <v>17.5</v>
      </c>
      <c r="G15" s="14" t="n">
        <f aca="false">IFERROR(F15/E15,0)</f>
        <v>0.795454545454545</v>
      </c>
      <c r="H15" s="9" t="n">
        <v>14</v>
      </c>
      <c r="I15" s="13" t="n">
        <f aca="false">E15*H15</f>
        <v>308</v>
      </c>
      <c r="J15" s="13" t="n">
        <f aca="false">D15*H15</f>
        <v>63</v>
      </c>
      <c r="K15" s="15" t="n">
        <f aca="false">F15*H15</f>
        <v>245</v>
      </c>
    </row>
    <row r="16" customFormat="false" ht="15" hidden="false" customHeight="false" outlineLevel="0" collapsed="false">
      <c r="A16" s="4" t="n">
        <v>13</v>
      </c>
      <c r="B16" s="5" t="s">
        <v>28</v>
      </c>
      <c r="C16" s="4" t="s">
        <v>14</v>
      </c>
      <c r="D16" s="6" t="n">
        <v>5</v>
      </c>
      <c r="E16" s="6" t="n">
        <v>24</v>
      </c>
      <c r="F16" s="7" t="n">
        <f aca="false">E16-D16</f>
        <v>19</v>
      </c>
      <c r="G16" s="8" t="n">
        <f aca="false">IFERROR(F16/E16,0)</f>
        <v>0.791666666666667</v>
      </c>
      <c r="H16" s="9" t="n">
        <v>8</v>
      </c>
      <c r="I16" s="7" t="n">
        <f aca="false">E16*H16</f>
        <v>192</v>
      </c>
      <c r="J16" s="7" t="n">
        <f aca="false">D16*H16</f>
        <v>40</v>
      </c>
      <c r="K16" s="10" t="n">
        <f aca="false">F16*H16</f>
        <v>152</v>
      </c>
    </row>
    <row r="17" customFormat="false" ht="15" hidden="false" customHeight="false" outlineLevel="0" collapsed="false">
      <c r="A17" s="11" t="n">
        <v>14</v>
      </c>
      <c r="B17" s="12" t="s">
        <v>29</v>
      </c>
      <c r="C17" s="11" t="s">
        <v>14</v>
      </c>
      <c r="D17" s="6" t="n">
        <v>6</v>
      </c>
      <c r="E17" s="6" t="n">
        <v>30</v>
      </c>
      <c r="F17" s="13" t="n">
        <f aca="false">E17-D17</f>
        <v>24</v>
      </c>
      <c r="G17" s="14" t="n">
        <f aca="false">IFERROR(F17/E17,0)</f>
        <v>0.8</v>
      </c>
      <c r="H17" s="9" t="n">
        <v>8</v>
      </c>
      <c r="I17" s="13" t="n">
        <f aca="false">E17*H17</f>
        <v>240</v>
      </c>
      <c r="J17" s="13" t="n">
        <f aca="false">D17*H17</f>
        <v>48</v>
      </c>
      <c r="K17" s="15" t="n">
        <f aca="false">F17*H17</f>
        <v>192</v>
      </c>
    </row>
    <row r="18" customFormat="false" ht="15" hidden="false" customHeight="false" outlineLevel="0" collapsed="false">
      <c r="A18" s="4" t="n">
        <v>15</v>
      </c>
      <c r="B18" s="5" t="s">
        <v>30</v>
      </c>
      <c r="C18" s="4" t="s">
        <v>14</v>
      </c>
      <c r="D18" s="6" t="n">
        <v>3.5</v>
      </c>
      <c r="E18" s="6" t="n">
        <v>18</v>
      </c>
      <c r="F18" s="7" t="n">
        <f aca="false">E18-D18</f>
        <v>14.5</v>
      </c>
      <c r="G18" s="8" t="n">
        <f aca="false">IFERROR(F18/E18,0)</f>
        <v>0.805555555555556</v>
      </c>
      <c r="H18" s="9" t="n">
        <v>10</v>
      </c>
      <c r="I18" s="7" t="n">
        <f aca="false">E18*H18</f>
        <v>180</v>
      </c>
      <c r="J18" s="7" t="n">
        <f aca="false">D18*H18</f>
        <v>35</v>
      </c>
      <c r="K18" s="10" t="n">
        <f aca="false">F18*H18</f>
        <v>145</v>
      </c>
    </row>
    <row r="19" customFormat="false" ht="15" hidden="false" customHeight="false" outlineLevel="0" collapsed="false">
      <c r="A19" s="11" t="n">
        <v>16</v>
      </c>
      <c r="B19" s="12" t="s">
        <v>31</v>
      </c>
      <c r="C19" s="11" t="s">
        <v>32</v>
      </c>
      <c r="D19" s="6" t="n">
        <v>4</v>
      </c>
      <c r="E19" s="6" t="n">
        <v>20</v>
      </c>
      <c r="F19" s="13" t="n">
        <f aca="false">E19-D19</f>
        <v>16</v>
      </c>
      <c r="G19" s="14" t="n">
        <f aca="false">IFERROR(F19/E19,0)</f>
        <v>0.8</v>
      </c>
      <c r="H19" s="9" t="n">
        <v>8</v>
      </c>
      <c r="I19" s="13" t="n">
        <f aca="false">E19*H19</f>
        <v>160</v>
      </c>
      <c r="J19" s="13" t="n">
        <f aca="false">D19*H19</f>
        <v>32</v>
      </c>
      <c r="K19" s="15" t="n">
        <f aca="false">F19*H19</f>
        <v>128</v>
      </c>
    </row>
    <row r="20" customFormat="false" ht="15" hidden="false" customHeight="false" outlineLevel="0" collapsed="false">
      <c r="A20" s="4" t="n">
        <v>17</v>
      </c>
      <c r="B20" s="5" t="s">
        <v>33</v>
      </c>
      <c r="C20" s="4" t="s">
        <v>14</v>
      </c>
      <c r="D20" s="6" t="n">
        <v>4</v>
      </c>
      <c r="E20" s="6" t="n">
        <v>22</v>
      </c>
      <c r="F20" s="7" t="n">
        <f aca="false">E20-D20</f>
        <v>18</v>
      </c>
      <c r="G20" s="8" t="n">
        <f aca="false">IFERROR(F20/E20,0)</f>
        <v>0.818181818181818</v>
      </c>
      <c r="H20" s="9" t="n">
        <v>10</v>
      </c>
      <c r="I20" s="7" t="n">
        <f aca="false">E20*H20</f>
        <v>220</v>
      </c>
      <c r="J20" s="7" t="n">
        <f aca="false">D20*H20</f>
        <v>40</v>
      </c>
      <c r="K20" s="10" t="n">
        <f aca="false">F20*H20</f>
        <v>180</v>
      </c>
    </row>
    <row r="21" customFormat="false" ht="15" hidden="false" customHeight="false" outlineLevel="0" collapsed="false">
      <c r="A21" s="11" t="n">
        <v>18</v>
      </c>
      <c r="B21" s="12" t="s">
        <v>34</v>
      </c>
      <c r="C21" s="11" t="s">
        <v>16</v>
      </c>
      <c r="D21" s="6" t="n">
        <v>3</v>
      </c>
      <c r="E21" s="6" t="n">
        <v>15</v>
      </c>
      <c r="F21" s="13" t="n">
        <f aca="false">E21-D21</f>
        <v>12</v>
      </c>
      <c r="G21" s="14" t="n">
        <f aca="false">IFERROR(F21/E21,0)</f>
        <v>0.8</v>
      </c>
      <c r="H21" s="9" t="n">
        <v>15</v>
      </c>
      <c r="I21" s="13" t="n">
        <f aca="false">E21*H21</f>
        <v>225</v>
      </c>
      <c r="J21" s="13" t="n">
        <f aca="false">D21*H21</f>
        <v>45</v>
      </c>
      <c r="K21" s="15" t="n">
        <f aca="false">F21*H21</f>
        <v>180</v>
      </c>
    </row>
    <row r="22" customFormat="false" ht="15" hidden="false" customHeight="false" outlineLevel="0" collapsed="false">
      <c r="A22" s="4" t="n">
        <v>19</v>
      </c>
      <c r="B22" s="5" t="s">
        <v>35</v>
      </c>
      <c r="C22" s="4" t="s">
        <v>14</v>
      </c>
      <c r="D22" s="6" t="n">
        <v>5.5</v>
      </c>
      <c r="E22" s="6" t="n">
        <v>26</v>
      </c>
      <c r="F22" s="7" t="n">
        <f aca="false">E22-D22</f>
        <v>20.5</v>
      </c>
      <c r="G22" s="8" t="n">
        <f aca="false">IFERROR(F22/E22,0)</f>
        <v>0.788461538461538</v>
      </c>
      <c r="H22" s="9" t="n">
        <v>8</v>
      </c>
      <c r="I22" s="7" t="n">
        <f aca="false">E22*H22</f>
        <v>208</v>
      </c>
      <c r="J22" s="7" t="n">
        <f aca="false">D22*H22</f>
        <v>44</v>
      </c>
      <c r="K22" s="10" t="n">
        <f aca="false">F22*H22</f>
        <v>164</v>
      </c>
    </row>
    <row r="23" customFormat="false" ht="15" hidden="false" customHeight="false" outlineLevel="0" collapsed="false">
      <c r="A23" s="11" t="n">
        <v>20</v>
      </c>
      <c r="B23" s="12" t="s">
        <v>36</v>
      </c>
      <c r="C23" s="11" t="s">
        <v>14</v>
      </c>
      <c r="D23" s="6" t="n">
        <v>5.5</v>
      </c>
      <c r="E23" s="6" t="n">
        <v>26</v>
      </c>
      <c r="F23" s="13" t="n">
        <f aca="false">E23-D23</f>
        <v>20.5</v>
      </c>
      <c r="G23" s="14" t="n">
        <f aca="false">IFERROR(F23/E23,0)</f>
        <v>0.788461538461538</v>
      </c>
      <c r="H23" s="9" t="n">
        <v>8</v>
      </c>
      <c r="I23" s="13" t="n">
        <f aca="false">E23*H23</f>
        <v>208</v>
      </c>
      <c r="J23" s="13" t="n">
        <f aca="false">D23*H23</f>
        <v>44</v>
      </c>
      <c r="K23" s="15" t="n">
        <f aca="false">F23*H23</f>
        <v>164</v>
      </c>
    </row>
    <row r="24" customFormat="false" ht="24" hidden="false" customHeight="true" outlineLevel="0" collapsed="false">
      <c r="A24" s="16" t="s">
        <v>37</v>
      </c>
      <c r="B24" s="16"/>
      <c r="C24" s="16"/>
      <c r="D24" s="17"/>
      <c r="E24" s="17"/>
      <c r="F24" s="17"/>
      <c r="G24" s="18" t="n">
        <f aca="false">IFERROR(K24/I24,0)</f>
        <v>0.806282722513089</v>
      </c>
      <c r="H24" s="19" t="n">
        <f aca="false">SUM(H4:H23)</f>
        <v>281</v>
      </c>
      <c r="I24" s="20" t="n">
        <f aca="false">SUM(I4:I23)</f>
        <v>5348</v>
      </c>
      <c r="J24" s="20" t="n">
        <f aca="false">SUM(J4:J23)</f>
        <v>1036</v>
      </c>
      <c r="K24" s="20" t="n">
        <f aca="false">SUM(K4:K23)</f>
        <v>4312</v>
      </c>
    </row>
  </sheetData>
  <mergeCells count="3">
    <mergeCell ref="A1:K1"/>
    <mergeCell ref="A2:K2"/>
    <mergeCell ref="A24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22"/>
    <col collapsed="false" customWidth="true" hidden="false" outlineLevel="0" max="4" min="4" style="0" width="3"/>
  </cols>
  <sheetData>
    <row r="2" customFormat="false" ht="30" hidden="false" customHeight="true" outlineLevel="0" collapsed="false">
      <c r="B2" s="1" t="s">
        <v>38</v>
      </c>
      <c r="C2" s="1"/>
    </row>
    <row r="4" customFormat="false" ht="24" hidden="false" customHeight="true" outlineLevel="0" collapsed="false">
      <c r="B4" s="21" t="s">
        <v>39</v>
      </c>
      <c r="C4" s="22" t="n">
        <f aca="false">'Kalkulator Zysku'!I24</f>
        <v>5348</v>
      </c>
    </row>
    <row r="5" customFormat="false" ht="24" hidden="false" customHeight="true" outlineLevel="0" collapsed="false">
      <c r="B5" s="21" t="s">
        <v>40</v>
      </c>
      <c r="C5" s="22" t="n">
        <f aca="false">'Kalkulator Zysku'!J24</f>
        <v>1036</v>
      </c>
    </row>
    <row r="6" customFormat="false" ht="24" hidden="false" customHeight="true" outlineLevel="0" collapsed="false">
      <c r="B6" s="23" t="s">
        <v>41</v>
      </c>
      <c r="C6" s="20" t="n">
        <f aca="false">'Kalkulator Zysku'!K24</f>
        <v>4312</v>
      </c>
    </row>
    <row r="7" customFormat="false" ht="24" hidden="false" customHeight="true" outlineLevel="0" collapsed="false">
      <c r="B7" s="21" t="s">
        <v>42</v>
      </c>
      <c r="C7" s="24" t="n">
        <f aca="false">'Kalkulator Zysku'!G24</f>
        <v>0.806282722513089</v>
      </c>
    </row>
    <row r="8" customFormat="false" ht="24" hidden="false" customHeight="true" outlineLevel="0" collapsed="false">
      <c r="B8" s="21" t="s">
        <v>43</v>
      </c>
      <c r="C8" s="25" t="n">
        <f aca="false">'Kalkulator Zysku'!H24</f>
        <v>281</v>
      </c>
    </row>
    <row r="9" customFormat="false" ht="24" hidden="false" customHeight="true" outlineLevel="0" collapsed="false">
      <c r="B9" s="21" t="s">
        <v>44</v>
      </c>
      <c r="C9" s="22" t="n">
        <f aca="false">IFERROR('Kalkulator Zysku'!K24/'Kalkulator Zysku'!H24,0)</f>
        <v>15.3451957295374</v>
      </c>
    </row>
    <row r="10" customFormat="false" ht="24" hidden="false" customHeight="true" outlineLevel="0" collapsed="false">
      <c r="B10" s="23" t="s">
        <v>45</v>
      </c>
      <c r="C10" s="20" t="n">
        <f aca="false">'Kalkulator Zysku'!K24*12</f>
        <v>51744</v>
      </c>
    </row>
    <row r="12" customFormat="false" ht="15" hidden="false" customHeight="true" outlineLevel="0" collapsed="false">
      <c r="B12" s="26" t="s">
        <v>46</v>
      </c>
      <c r="C12" s="26"/>
    </row>
    <row r="13" customFormat="false" ht="21.75" hidden="false" customHeight="true" outlineLevel="0" collapsed="false">
      <c r="B13" s="21" t="s">
        <v>47</v>
      </c>
      <c r="C13" s="27" t="n">
        <v>37</v>
      </c>
    </row>
    <row r="14" customFormat="false" ht="21.75" hidden="false" customHeight="true" outlineLevel="0" collapsed="false">
      <c r="B14" s="21" t="s">
        <v>48</v>
      </c>
      <c r="C14" s="27" t="n">
        <f aca="false">'Kalkulator Zysku'!K24-37</f>
        <v>4275</v>
      </c>
    </row>
    <row r="15" customFormat="false" ht="21.75" hidden="false" customHeight="true" outlineLevel="0" collapsed="false">
      <c r="B15" s="21" t="s">
        <v>49</v>
      </c>
      <c r="C15" s="28" t="n">
        <f aca="false">IFERROR(ROUNDUP(37/('Kalkulator Zysku'!K24/'Kalkulator Zysku'!H24),0),0)</f>
        <v>3</v>
      </c>
    </row>
    <row r="17" customFormat="false" ht="39.75" hidden="false" customHeight="true" outlineLevel="0" collapsed="false">
      <c r="B17" s="29" t="s">
        <v>50</v>
      </c>
      <c r="C17" s="29"/>
    </row>
  </sheetData>
  <mergeCells count="3">
    <mergeCell ref="B2:C2"/>
    <mergeCell ref="B12:C12"/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7.75" hidden="false" customHeight="true" outlineLevel="0" collapsed="false">
      <c r="B2" s="30" t="s">
        <v>51</v>
      </c>
    </row>
    <row r="3" customFormat="false" ht="19.5" hidden="false" customHeight="true" outlineLevel="0" collapsed="false">
      <c r="B3" s="31"/>
    </row>
    <row r="4" customFormat="false" ht="19.5" hidden="false" customHeight="true" outlineLevel="0" collapsed="false">
      <c r="B4" s="32" t="s">
        <v>52</v>
      </c>
    </row>
    <row r="5" customFormat="false" ht="19.5" hidden="false" customHeight="true" outlineLevel="0" collapsed="false">
      <c r="B5" s="31" t="s">
        <v>53</v>
      </c>
    </row>
    <row r="6" customFormat="false" ht="19.5" hidden="false" customHeight="true" outlineLevel="0" collapsed="false">
      <c r="B6" s="31" t="s">
        <v>54</v>
      </c>
    </row>
    <row r="7" customFormat="false" ht="19.5" hidden="false" customHeight="true" outlineLevel="0" collapsed="false">
      <c r="B7" s="31" t="s">
        <v>55</v>
      </c>
    </row>
    <row r="8" customFormat="false" ht="19.5" hidden="false" customHeight="true" outlineLevel="0" collapsed="false">
      <c r="B8" s="31" t="s">
        <v>56</v>
      </c>
    </row>
    <row r="9" customFormat="false" ht="19.5" hidden="false" customHeight="true" outlineLevel="0" collapsed="false">
      <c r="B9" s="31"/>
    </row>
    <row r="10" customFormat="false" ht="19.5" hidden="false" customHeight="true" outlineLevel="0" collapsed="false">
      <c r="B10" s="32" t="s">
        <v>57</v>
      </c>
    </row>
    <row r="11" customFormat="false" ht="19.5" hidden="false" customHeight="true" outlineLevel="0" collapsed="false">
      <c r="B11" s="31" t="s">
        <v>58</v>
      </c>
    </row>
    <row r="12" customFormat="false" ht="19.5" hidden="false" customHeight="true" outlineLevel="0" collapsed="false">
      <c r="B12" s="31" t="s">
        <v>59</v>
      </c>
    </row>
    <row r="13" customFormat="false" ht="19.5" hidden="false" customHeight="true" outlineLevel="0" collapsed="false">
      <c r="B13" s="31"/>
    </row>
    <row r="14" customFormat="false" ht="19.5" hidden="false" customHeight="true" outlineLevel="0" collapsed="false">
      <c r="B14" s="32" t="s">
        <v>60</v>
      </c>
    </row>
    <row r="15" customFormat="false" ht="19.5" hidden="false" customHeight="true" outlineLevel="0" collapsed="false">
      <c r="B15" s="31" t="s">
        <v>61</v>
      </c>
    </row>
    <row r="16" customFormat="false" ht="19.5" hidden="false" customHeight="true" outlineLevel="0" collapsed="false">
      <c r="B16" s="31"/>
    </row>
    <row r="17" customFormat="false" ht="19.5" hidden="false" customHeight="true" outlineLevel="0" collapsed="false">
      <c r="B17" s="32" t="s">
        <v>62</v>
      </c>
    </row>
    <row r="18" customFormat="false" ht="19.5" hidden="false" customHeight="true" outlineLevel="0" collapsed="false">
      <c r="B18" s="31" t="s">
        <v>63</v>
      </c>
    </row>
    <row r="19" customFormat="false" ht="19.5" hidden="false" customHeight="true" outlineLevel="0" collapsed="false">
      <c r="B19" s="31" t="s">
        <v>64</v>
      </c>
    </row>
    <row r="20" customFormat="false" ht="19.5" hidden="false" customHeight="true" outlineLevel="0" collapsed="false">
      <c r="B20" s="31" t="s">
        <v>65</v>
      </c>
    </row>
    <row r="21" customFormat="false" ht="19.5" hidden="false" customHeight="true" outlineLevel="0" collapsed="false">
      <c r="B21" s="31"/>
    </row>
    <row r="22" customFormat="false" ht="19.5" hidden="false" customHeight="true" outlineLevel="0" collapsed="false">
      <c r="B22" s="33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2026-07-15T16:34:37Z</dcterms:created>
  <dc:creator>openpyxl</dc:creator>
  <dc:description/>
  <dc:language>en-US</dc:language>
  <cp:lastModifiedBy/>
  <dcterms:modified xsi:type="dcterms:W3CDTF">2026-07-15T16:34:37Z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